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4035" activeTab="0"/>
  </bookViews>
  <sheets>
    <sheet name="ตค.60" sheetId="1" r:id="rId1"/>
    <sheet name="Sheet3" sheetId="2" r:id="rId2"/>
  </sheets>
  <definedNames>
    <definedName name="_xlnm.Print_Titles" localSheetId="0">'ตค.60'!$9:$10</definedName>
  </definedNames>
  <calcPr fullCalcOnLoad="1"/>
</workbook>
</file>

<file path=xl/sharedStrings.xml><?xml version="1.0" encoding="utf-8"?>
<sst xmlns="http://schemas.openxmlformats.org/spreadsheetml/2006/main" count="88" uniqueCount="83">
  <si>
    <t>ลำดับที่</t>
  </si>
  <si>
    <t>โรงเรียน</t>
  </si>
  <si>
    <t>วัดนวลนรดิศ</t>
  </si>
  <si>
    <t>ทวีธาภิเศก</t>
  </si>
  <si>
    <t>ศึกษานารี</t>
  </si>
  <si>
    <t>สตรีวัดระฆัง</t>
  </si>
  <si>
    <t>อิสลามวิทยาลัยแห่งประเทศไทย</t>
  </si>
  <si>
    <t>สตรีวัดอัปสรสวรรค์</t>
  </si>
  <si>
    <t>วัดรางบัว</t>
  </si>
  <si>
    <t>มัธยมวัดสิงห์</t>
  </si>
  <si>
    <t>สุวรรณารามวิทยาคม</t>
  </si>
  <si>
    <t>มัธยมวัดหนองแขม</t>
  </si>
  <si>
    <t>แจงร้อนวิทยา</t>
  </si>
  <si>
    <t>ชิโนรสวิทยาลัย</t>
  </si>
  <si>
    <t>บางปะกอกวิทยาคม</t>
  </si>
  <si>
    <t>สุวรรณพลับพลาพิทยาคม</t>
  </si>
  <si>
    <t>วัดประดู่ในทรงธรรม</t>
  </si>
  <si>
    <t>วัดบวรมงคล</t>
  </si>
  <si>
    <t>ไชยฉิมพลีวิทยาคม</t>
  </si>
  <si>
    <t>มัธยมวัดนายโรง</t>
  </si>
  <si>
    <t>ทวีวัฒนา</t>
  </si>
  <si>
    <t>จันทร์ประดิษฐารามวิทยาคม</t>
  </si>
  <si>
    <t>โพธิสารพิทยากร</t>
  </si>
  <si>
    <t>ปัญญาวรคุณ</t>
  </si>
  <si>
    <t>มหรรณพาราม</t>
  </si>
  <si>
    <t>วัดพุทธบูชา</t>
  </si>
  <si>
    <t>บางมดวิทยา</t>
  </si>
  <si>
    <t>รัตนโกสินทร์สมโภชบางขุนเทียน</t>
  </si>
  <si>
    <t>สวนอนันต์</t>
  </si>
  <si>
    <t>ฤทธิณรงค์รอน</t>
  </si>
  <si>
    <t>ธนบุรีวรเทพีพลารักษ์</t>
  </si>
  <si>
    <t>นวลนรดิศวิทยาคม รัชมังคลาภิเษก</t>
  </si>
  <si>
    <t>นวมินทราชินูทิศ สตรีวิทยา พุทธมณฑล</t>
  </si>
  <si>
    <t>วัดน้อยใน</t>
  </si>
  <si>
    <t>มัธยมวัดดาวคนอง</t>
  </si>
  <si>
    <t>พิทยาลงกรณ์พิทยาคม</t>
  </si>
  <si>
    <t>วัดราชโอรส</t>
  </si>
  <si>
    <t>ราชวินิตบางแคปานขำ</t>
  </si>
  <si>
    <t xml:space="preserve">มัธยมวัดดุสิตาราม  </t>
  </si>
  <si>
    <t xml:space="preserve">วิมุตยารามพิทยากร </t>
  </si>
  <si>
    <t xml:space="preserve">วัดอินทาราม   </t>
  </si>
  <si>
    <t xml:space="preserve">ศึกษานารีวิทยา </t>
  </si>
  <si>
    <t>ไข้นอก</t>
  </si>
  <si>
    <t>ไข้ใน</t>
  </si>
  <si>
    <t xml:space="preserve">คงเหลือจ่าย ธนาคารกรุงไทย </t>
  </si>
  <si>
    <t xml:space="preserve"> </t>
  </si>
  <si>
    <t>รวมโอนเงิน</t>
  </si>
  <si>
    <t>ทั้งสิ้น</t>
  </si>
  <si>
    <t>โยธินบูรณะ</t>
  </si>
  <si>
    <t>มัธยมวัดมกุฏกษัตริย์</t>
  </si>
  <si>
    <t>วัดบวรนิเวศ</t>
  </si>
  <si>
    <t>วัดราชบพิธ</t>
  </si>
  <si>
    <t>เทพศิรินทร์</t>
  </si>
  <si>
    <t>เตรียมอุดมศึกษา</t>
  </si>
  <si>
    <t>มักกะสันพิทยา</t>
  </si>
  <si>
    <t>สตรีวิทยา</t>
  </si>
  <si>
    <t>ศีลาจารพิพัฒน์</t>
  </si>
  <si>
    <t>วัดน้อยนพคุณ</t>
  </si>
  <si>
    <t>ราชวินิตมัธยม</t>
  </si>
  <si>
    <t>วัดสังเวช</t>
  </si>
  <si>
    <t>วัดสระเกศ</t>
  </si>
  <si>
    <t>วัดราชาธิวาส</t>
  </si>
  <si>
    <t>เบญจมราชาลัย</t>
  </si>
  <si>
    <t>ศรีอยุธยา</t>
  </si>
  <si>
    <t>สายปัญญา</t>
  </si>
  <si>
    <t xml:space="preserve">รวมเบิกทั้งสิ้น </t>
  </si>
  <si>
    <t>สวนกุหลาบฯ(ธนบุรี)</t>
  </si>
  <si>
    <t>ไตรมิตรวิทยาลัย</t>
  </si>
  <si>
    <t>สุวรรณสุธาราม (โยธินบูรณะ 2)</t>
  </si>
  <si>
    <t>ราชนันทาจารย์ สามเสน 2</t>
  </si>
  <si>
    <t>สวนกุหลาบวิทยาลัย</t>
  </si>
  <si>
    <t>อุบลรัตน์ราชกัญญา ราชวิทยาลัย</t>
  </si>
  <si>
    <t>ทวีธาภิเศกบางขุนเทียน</t>
  </si>
  <si>
    <t>ค่าการศึกษา</t>
  </si>
  <si>
    <t>มัธยมวัดเบญจมบพิตร</t>
  </si>
  <si>
    <t>สันติราษฎร์วิทยาลัย</t>
  </si>
  <si>
    <t>ขอเปลี่ยนบัญชีเงินโอนค่ารักษาจากเดิม 0546024629</t>
  </si>
  <si>
    <t>โรงเรียนในสังกัดสำนักงานเขตพื้นที่การศึกษามัธยมศึกษา เขต 1</t>
  </si>
  <si>
    <t>ตรวจสอบยอดเงิน ตามรายละเอียดที่แนบมาพร้อมนี้    หากมีข้อสงสัยติดต่อ  02-4102044 ต่อ 306, 307 อรอนงค์</t>
  </si>
  <si>
    <t xml:space="preserve">                           สำนักงานเขตพื้นที่การศึกษามัธยมศึกษา เขต 1   ได้ดำเนินการโอนเงินค่ารักษาพยาบาลและ</t>
  </si>
  <si>
    <t>รายการโอนเงินค่ารักษาพยาบาลและค่าการศึกษาบุตร ประจำเดือน พฤศจิกายน 2560</t>
  </si>
  <si>
    <t>ค่าการศึกษาบุตร ตามเอกสารขอเบิกเงินสวัสดิการ 11 ตุลาคม  2560 ถึงวันที่ 10 พฤศจิกายน  2560   โดยโอนเข้าบัญชี</t>
  </si>
  <si>
    <t>โรงเรียน เมื่อวันที่ 30 พฤศจิกายน  2560   สำหรับรายละเอียดงบหน้าใส่ในช่องโรงเรียนให้แล้ว  จึงขอให้โรงเรียน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</si>
</sst>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#,##0.0"/>
    <numFmt numFmtId="206" formatCode="#,##0.00_ ;\-#,##0.00\ "/>
    <numFmt numFmtId="207" formatCode="0.0"/>
    <numFmt numFmtId="208" formatCode="_-* #,##0.000_-;\-* #,##0.000_-;_-* &quot;-&quot;??_-;_-@_-"/>
    <numFmt numFmtId="209" formatCode="_-* #,##0.0000_-;\-* #,##0.0000_-;_-* &quot;-&quot;??_-;_-@_-"/>
    <numFmt numFmtId="210" formatCode="0.000"/>
    <numFmt numFmtId="211" formatCode="#,##0.000"/>
    <numFmt numFmtId="212" formatCode="#,##0.0000"/>
  </numFmts>
  <fonts count="46">
    <font>
      <sz val="14"/>
      <name val="Cordia New"/>
      <family val="0"/>
    </font>
    <font>
      <sz val="15"/>
      <name val="AngsanaUPC"/>
      <family val="1"/>
    </font>
    <font>
      <sz val="14"/>
      <name val="AngsanaUPC"/>
      <family val="1"/>
    </font>
    <font>
      <sz val="14"/>
      <color indexed="10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sz val="16"/>
      <color indexed="14"/>
      <name val="Angsana New"/>
      <family val="1"/>
    </font>
    <font>
      <sz val="16"/>
      <color indexed="12"/>
      <name val="Angsana New"/>
      <family val="1"/>
    </font>
    <font>
      <sz val="11"/>
      <color indexed="8"/>
      <name val="Calibri"/>
      <family val="2"/>
    </font>
    <font>
      <sz val="8"/>
      <name val="Cordia New"/>
      <family val="0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3" fontId="0" fillId="0" borderId="0" xfId="33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33" applyFill="1" applyBorder="1" applyAlignment="1">
      <alignment horizontal="center"/>
    </xf>
    <xf numFmtId="43" fontId="0" fillId="0" borderId="0" xfId="33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33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0" xfId="33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3" fontId="5" fillId="0" borderId="10" xfId="33" applyFont="1" applyBorder="1" applyAlignment="1">
      <alignment/>
    </xf>
    <xf numFmtId="43" fontId="4" fillId="0" borderId="10" xfId="33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9"/>
  <sheetViews>
    <sheetView tabSelected="1"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1" sqref="I11"/>
    </sheetView>
  </sheetViews>
  <sheetFormatPr defaultColWidth="19.00390625" defaultRowHeight="21.75"/>
  <cols>
    <col min="1" max="1" width="7.421875" style="2" customWidth="1"/>
    <col min="2" max="2" width="29.00390625" style="2" customWidth="1"/>
    <col min="3" max="5" width="14.57421875" style="12" customWidth="1"/>
    <col min="6" max="6" width="20.8515625" style="12" customWidth="1"/>
    <col min="7" max="10" width="19.00390625" style="5" customWidth="1"/>
    <col min="11" max="16384" width="19.00390625" style="2" customWidth="1"/>
  </cols>
  <sheetData>
    <row r="1" spans="1:10" s="37" customFormat="1" ht="23.25">
      <c r="A1" s="40" t="s">
        <v>80</v>
      </c>
      <c r="B1" s="40"/>
      <c r="C1" s="40"/>
      <c r="D1" s="40"/>
      <c r="E1" s="40"/>
      <c r="F1" s="40"/>
      <c r="G1" s="39"/>
      <c r="H1" s="36"/>
      <c r="I1" s="36"/>
      <c r="J1" s="36"/>
    </row>
    <row r="2" spans="1:10" s="37" customFormat="1" ht="23.25">
      <c r="A2" s="40" t="s">
        <v>77</v>
      </c>
      <c r="B2" s="40"/>
      <c r="C2" s="40"/>
      <c r="D2" s="40"/>
      <c r="E2" s="40"/>
      <c r="F2" s="40"/>
      <c r="G2" s="39"/>
      <c r="H2" s="36"/>
      <c r="I2" s="36"/>
      <c r="J2" s="36"/>
    </row>
    <row r="3" spans="1:10" s="37" customFormat="1" ht="9.75" customHeight="1">
      <c r="A3" s="38"/>
      <c r="B3" s="38"/>
      <c r="C3" s="38"/>
      <c r="D3" s="38"/>
      <c r="E3" s="38"/>
      <c r="F3" s="38"/>
      <c r="G3" s="38"/>
      <c r="H3" s="36"/>
      <c r="I3" s="36"/>
      <c r="J3" s="36"/>
    </row>
    <row r="4" spans="1:10" s="37" customFormat="1" ht="23.25">
      <c r="A4" s="38"/>
      <c r="B4" s="38" t="s">
        <v>79</v>
      </c>
      <c r="C4" s="38"/>
      <c r="D4" s="38"/>
      <c r="E4" s="38"/>
      <c r="F4" s="38"/>
      <c r="G4" s="38"/>
      <c r="H4" s="36"/>
      <c r="I4" s="36"/>
      <c r="J4" s="36"/>
    </row>
    <row r="5" spans="1:10" s="37" customFormat="1" ht="23.25">
      <c r="A5" s="38"/>
      <c r="B5" s="38" t="s">
        <v>81</v>
      </c>
      <c r="C5" s="38"/>
      <c r="D5" s="38"/>
      <c r="E5" s="38"/>
      <c r="F5" s="38"/>
      <c r="G5" s="38"/>
      <c r="H5" s="36"/>
      <c r="I5" s="36"/>
      <c r="J5" s="36"/>
    </row>
    <row r="6" spans="1:10" s="37" customFormat="1" ht="23.25">
      <c r="A6" s="38"/>
      <c r="B6" s="38" t="s">
        <v>82</v>
      </c>
      <c r="C6" s="38"/>
      <c r="D6" s="38"/>
      <c r="E6" s="38"/>
      <c r="F6" s="38"/>
      <c r="G6" s="38"/>
      <c r="H6" s="36"/>
      <c r="I6" s="36"/>
      <c r="J6" s="36"/>
    </row>
    <row r="7" spans="1:10" s="37" customFormat="1" ht="23.25">
      <c r="A7" s="38"/>
      <c r="B7" s="38" t="s">
        <v>78</v>
      </c>
      <c r="C7" s="38"/>
      <c r="D7" s="38"/>
      <c r="E7" s="38"/>
      <c r="F7" s="38"/>
      <c r="G7" s="38"/>
      <c r="H7" s="36"/>
      <c r="I7" s="36"/>
      <c r="J7" s="36"/>
    </row>
    <row r="8" spans="1:10" s="37" customFormat="1" ht="13.5" customHeight="1">
      <c r="A8" s="38"/>
      <c r="B8" s="38"/>
      <c r="C8" s="38"/>
      <c r="D8" s="38"/>
      <c r="E8" s="38"/>
      <c r="F8" s="38"/>
      <c r="G8" s="38"/>
      <c r="H8" s="36"/>
      <c r="I8" s="36"/>
      <c r="J8" s="36"/>
    </row>
    <row r="9" spans="1:10" ht="23.25">
      <c r="A9" s="25" t="s">
        <v>0</v>
      </c>
      <c r="B9" s="25" t="s">
        <v>1</v>
      </c>
      <c r="C9" s="32" t="s">
        <v>42</v>
      </c>
      <c r="D9" s="32" t="s">
        <v>43</v>
      </c>
      <c r="E9" s="32" t="s">
        <v>73</v>
      </c>
      <c r="F9" s="26" t="s">
        <v>46</v>
      </c>
      <c r="G9" s="14"/>
      <c r="H9" s="14"/>
      <c r="I9" s="14"/>
      <c r="J9" s="14"/>
    </row>
    <row r="10" spans="1:10" ht="20.25" customHeight="1">
      <c r="A10" s="27"/>
      <c r="B10" s="27"/>
      <c r="C10" s="28"/>
      <c r="D10" s="28"/>
      <c r="E10" s="28"/>
      <c r="F10" s="29" t="s">
        <v>47</v>
      </c>
      <c r="G10" s="14"/>
      <c r="H10" s="14"/>
      <c r="I10" s="14"/>
      <c r="J10" s="14"/>
    </row>
    <row r="11" spans="1:10" ht="23.25">
      <c r="A11" s="27">
        <v>1</v>
      </c>
      <c r="B11" s="30" t="s">
        <v>2</v>
      </c>
      <c r="C11" s="28">
        <v>1230</v>
      </c>
      <c r="D11" s="28"/>
      <c r="E11" s="28"/>
      <c r="F11" s="29">
        <f>C11+D11+E11</f>
        <v>1230</v>
      </c>
      <c r="G11" s="17"/>
      <c r="H11" s="18"/>
      <c r="I11" s="14"/>
      <c r="J11" s="14"/>
    </row>
    <row r="12" spans="1:10" ht="23.25">
      <c r="A12" s="27">
        <v>2</v>
      </c>
      <c r="B12" s="30" t="s">
        <v>3</v>
      </c>
      <c r="C12" s="28"/>
      <c r="D12" s="28">
        <v>11000</v>
      </c>
      <c r="E12" s="28"/>
      <c r="F12" s="29">
        <f aca="true" t="shared" si="0" ref="F12:F75">C12+D12+E12</f>
        <v>11000</v>
      </c>
      <c r="G12" s="17"/>
      <c r="H12" s="14"/>
      <c r="I12" s="14"/>
      <c r="J12" s="14"/>
    </row>
    <row r="13" spans="1:10" ht="23.25">
      <c r="A13" s="27">
        <v>3</v>
      </c>
      <c r="B13" s="30" t="s">
        <v>4</v>
      </c>
      <c r="C13" s="28">
        <v>45098.5</v>
      </c>
      <c r="D13" s="28"/>
      <c r="E13" s="28">
        <v>21000</v>
      </c>
      <c r="F13" s="29">
        <f t="shared" si="0"/>
        <v>66098.5</v>
      </c>
      <c r="G13" s="17"/>
      <c r="H13" s="14"/>
      <c r="I13" s="14"/>
      <c r="J13" s="14"/>
    </row>
    <row r="14" spans="1:10" ht="23.25">
      <c r="A14" s="27">
        <v>4</v>
      </c>
      <c r="B14" s="30" t="s">
        <v>5</v>
      </c>
      <c r="C14" s="28">
        <v>311.5</v>
      </c>
      <c r="D14" s="28"/>
      <c r="E14" s="28">
        <v>37500</v>
      </c>
      <c r="F14" s="29">
        <f t="shared" si="0"/>
        <v>37811.5</v>
      </c>
      <c r="G14" s="17"/>
      <c r="H14" s="14"/>
      <c r="I14" s="14"/>
      <c r="J14" s="14"/>
    </row>
    <row r="15" spans="1:10" ht="23.25">
      <c r="A15" s="27">
        <v>5</v>
      </c>
      <c r="B15" s="30" t="s">
        <v>6</v>
      </c>
      <c r="C15" s="28">
        <f>822.5+43520</f>
        <v>44342.5</v>
      </c>
      <c r="D15" s="28"/>
      <c r="E15" s="28">
        <f>18900+2400</f>
        <v>21300</v>
      </c>
      <c r="F15" s="29">
        <f t="shared" si="0"/>
        <v>65642.5</v>
      </c>
      <c r="G15" s="17"/>
      <c r="H15" s="14"/>
      <c r="I15" s="14"/>
      <c r="J15" s="14"/>
    </row>
    <row r="16" spans="1:10" ht="23.25">
      <c r="A16" s="27">
        <v>6</v>
      </c>
      <c r="B16" s="30" t="s">
        <v>7</v>
      </c>
      <c r="C16" s="28">
        <v>2843</v>
      </c>
      <c r="D16" s="28"/>
      <c r="E16" s="28">
        <v>25000</v>
      </c>
      <c r="F16" s="29">
        <f t="shared" si="0"/>
        <v>27843</v>
      </c>
      <c r="G16" s="17"/>
      <c r="H16" s="14"/>
      <c r="I16" s="14"/>
      <c r="J16" s="14"/>
    </row>
    <row r="17" spans="1:10" ht="23.25">
      <c r="A17" s="27">
        <v>7</v>
      </c>
      <c r="B17" s="30" t="s">
        <v>8</v>
      </c>
      <c r="C17" s="28">
        <v>3850</v>
      </c>
      <c r="D17" s="28"/>
      <c r="E17" s="28"/>
      <c r="F17" s="29">
        <f t="shared" si="0"/>
        <v>3850</v>
      </c>
      <c r="G17" s="17"/>
      <c r="H17" s="14"/>
      <c r="I17" s="14"/>
      <c r="J17" s="14"/>
    </row>
    <row r="18" spans="1:10" ht="23.25">
      <c r="A18" s="27">
        <v>8</v>
      </c>
      <c r="B18" s="30" t="s">
        <v>9</v>
      </c>
      <c r="C18" s="28">
        <v>16450</v>
      </c>
      <c r="D18" s="28"/>
      <c r="E18" s="28"/>
      <c r="F18" s="29">
        <f t="shared" si="0"/>
        <v>16450</v>
      </c>
      <c r="G18" s="17"/>
      <c r="H18" s="14"/>
      <c r="I18" s="14"/>
      <c r="J18" s="14"/>
    </row>
    <row r="19" spans="1:10" ht="23.25">
      <c r="A19" s="27">
        <v>9</v>
      </c>
      <c r="B19" s="30" t="s">
        <v>10</v>
      </c>
      <c r="C19" s="28">
        <v>11139</v>
      </c>
      <c r="D19" s="28"/>
      <c r="E19" s="28"/>
      <c r="F19" s="29">
        <f t="shared" si="0"/>
        <v>11139</v>
      </c>
      <c r="G19" s="17"/>
      <c r="H19" s="14"/>
      <c r="I19" s="14"/>
      <c r="J19" s="14"/>
    </row>
    <row r="20" spans="1:10" ht="23.25">
      <c r="A20" s="27">
        <v>10</v>
      </c>
      <c r="B20" s="30" t="s">
        <v>11</v>
      </c>
      <c r="C20" s="28">
        <v>17260</v>
      </c>
      <c r="D20" s="28"/>
      <c r="E20" s="28">
        <f>10000+12500+18356</f>
        <v>40856</v>
      </c>
      <c r="F20" s="29">
        <f t="shared" si="0"/>
        <v>58116</v>
      </c>
      <c r="G20" s="17"/>
      <c r="H20" s="14"/>
      <c r="I20" s="14"/>
      <c r="J20" s="14"/>
    </row>
    <row r="21" spans="1:254" ht="23.25">
      <c r="A21" s="27">
        <v>11</v>
      </c>
      <c r="B21" s="30" t="s">
        <v>12</v>
      </c>
      <c r="C21" s="28"/>
      <c r="D21" s="28"/>
      <c r="E21" s="28">
        <f>2100+6000+19000</f>
        <v>27100</v>
      </c>
      <c r="F21" s="29">
        <f t="shared" si="0"/>
        <v>27100</v>
      </c>
      <c r="G21" s="17"/>
      <c r="H21" s="14"/>
      <c r="I21" s="14"/>
      <c r="J21" s="14"/>
      <c r="IT21" s="2">
        <f>SUM(A21:IS21)</f>
        <v>54211</v>
      </c>
    </row>
    <row r="22" spans="1:10" ht="23.25">
      <c r="A22" s="27">
        <v>12</v>
      </c>
      <c r="B22" s="30" t="s">
        <v>36</v>
      </c>
      <c r="C22" s="28">
        <v>8716.5</v>
      </c>
      <c r="D22" s="28"/>
      <c r="E22" s="28">
        <v>7300</v>
      </c>
      <c r="F22" s="29">
        <f t="shared" si="0"/>
        <v>16016.5</v>
      </c>
      <c r="G22" s="17"/>
      <c r="H22" s="14"/>
      <c r="I22" s="14"/>
      <c r="J22" s="14"/>
    </row>
    <row r="23" spans="1:10" ht="23.25">
      <c r="A23" s="27">
        <v>13</v>
      </c>
      <c r="B23" s="30" t="s">
        <v>13</v>
      </c>
      <c r="C23" s="28"/>
      <c r="D23" s="28"/>
      <c r="E23" s="28"/>
      <c r="F23" s="29">
        <f t="shared" si="0"/>
        <v>0</v>
      </c>
      <c r="G23" s="17"/>
      <c r="H23" s="14"/>
      <c r="I23" s="14"/>
      <c r="J23" s="14"/>
    </row>
    <row r="24" spans="1:10" ht="23.25">
      <c r="A24" s="27">
        <v>14</v>
      </c>
      <c r="B24" s="30" t="s">
        <v>14</v>
      </c>
      <c r="C24" s="28">
        <f>5617.25+6964</f>
        <v>12581.25</v>
      </c>
      <c r="D24" s="28">
        <v>3630</v>
      </c>
      <c r="E24" s="28">
        <v>6600</v>
      </c>
      <c r="F24" s="29">
        <f>C24+D24+E24</f>
        <v>22811.25</v>
      </c>
      <c r="G24" s="17"/>
      <c r="H24" s="14"/>
      <c r="I24" s="14"/>
      <c r="J24" s="14"/>
    </row>
    <row r="25" spans="1:10" ht="23.25">
      <c r="A25" s="27">
        <v>15</v>
      </c>
      <c r="B25" s="30" t="s">
        <v>15</v>
      </c>
      <c r="C25" s="28">
        <v>12042</v>
      </c>
      <c r="D25" s="28"/>
      <c r="E25" s="28"/>
      <c r="F25" s="29">
        <f t="shared" si="0"/>
        <v>12042</v>
      </c>
      <c r="G25" s="17"/>
      <c r="H25" s="14"/>
      <c r="I25" s="14"/>
      <c r="J25" s="14"/>
    </row>
    <row r="26" spans="1:10" ht="23.25">
      <c r="A26" s="27">
        <v>16</v>
      </c>
      <c r="B26" s="30" t="s">
        <v>33</v>
      </c>
      <c r="C26" s="28"/>
      <c r="D26" s="28"/>
      <c r="E26" s="28"/>
      <c r="F26" s="29">
        <f t="shared" si="0"/>
        <v>0</v>
      </c>
      <c r="G26" s="17"/>
      <c r="H26" s="14"/>
      <c r="I26" s="14"/>
      <c r="J26" s="14"/>
    </row>
    <row r="27" spans="1:10" ht="23.25">
      <c r="A27" s="27">
        <v>17</v>
      </c>
      <c r="B27" s="30" t="s">
        <v>16</v>
      </c>
      <c r="C27" s="28">
        <f>810+2000</f>
        <v>2810</v>
      </c>
      <c r="D27" s="28"/>
      <c r="E27" s="28">
        <v>1600</v>
      </c>
      <c r="F27" s="29">
        <f t="shared" si="0"/>
        <v>4410</v>
      </c>
      <c r="G27" s="17"/>
      <c r="H27" s="14"/>
      <c r="I27" s="14"/>
      <c r="J27" s="14"/>
    </row>
    <row r="28" spans="1:10" ht="23.25">
      <c r="A28" s="27">
        <v>18</v>
      </c>
      <c r="B28" s="30" t="s">
        <v>17</v>
      </c>
      <c r="C28" s="28"/>
      <c r="D28" s="28"/>
      <c r="E28" s="28"/>
      <c r="F28" s="29">
        <f t="shared" si="0"/>
        <v>0</v>
      </c>
      <c r="G28" s="17"/>
      <c r="H28" s="14"/>
      <c r="I28" s="14"/>
      <c r="J28" s="14"/>
    </row>
    <row r="29" spans="1:10" ht="23.25">
      <c r="A29" s="27">
        <v>19</v>
      </c>
      <c r="B29" s="30" t="s">
        <v>18</v>
      </c>
      <c r="C29" s="28">
        <v>12880</v>
      </c>
      <c r="D29" s="28"/>
      <c r="E29" s="28"/>
      <c r="F29" s="29">
        <f t="shared" si="0"/>
        <v>12880</v>
      </c>
      <c r="G29" s="17"/>
      <c r="H29" s="14"/>
      <c r="I29" s="14"/>
      <c r="J29" s="14"/>
    </row>
    <row r="30" spans="1:10" ht="23.25">
      <c r="A30" s="27">
        <v>20</v>
      </c>
      <c r="B30" s="30" t="s">
        <v>19</v>
      </c>
      <c r="C30" s="28">
        <v>4160</v>
      </c>
      <c r="D30" s="28"/>
      <c r="E30" s="28"/>
      <c r="F30" s="29">
        <f t="shared" si="0"/>
        <v>4160</v>
      </c>
      <c r="G30" s="17"/>
      <c r="H30" s="14"/>
      <c r="I30" s="14"/>
      <c r="J30" s="14"/>
    </row>
    <row r="31" spans="1:10" ht="23.25">
      <c r="A31" s="27">
        <v>21</v>
      </c>
      <c r="B31" s="30" t="s">
        <v>20</v>
      </c>
      <c r="C31" s="28">
        <v>2126.5</v>
      </c>
      <c r="D31" s="28"/>
      <c r="E31" s="28">
        <v>12500</v>
      </c>
      <c r="F31" s="29">
        <f t="shared" si="0"/>
        <v>14626.5</v>
      </c>
      <c r="G31" s="17"/>
      <c r="H31" s="14"/>
      <c r="I31" s="14"/>
      <c r="J31" s="14"/>
    </row>
    <row r="32" spans="1:10" ht="23.25">
      <c r="A32" s="27">
        <v>22</v>
      </c>
      <c r="B32" s="30" t="s">
        <v>21</v>
      </c>
      <c r="C32" s="28">
        <v>23729.75</v>
      </c>
      <c r="D32" s="28"/>
      <c r="E32" s="28">
        <v>85800</v>
      </c>
      <c r="F32" s="29">
        <f t="shared" si="0"/>
        <v>109529.75</v>
      </c>
      <c r="G32" s="17"/>
      <c r="H32" s="14"/>
      <c r="I32" s="14"/>
      <c r="J32" s="14"/>
    </row>
    <row r="33" spans="1:10" ht="23.25">
      <c r="A33" s="27">
        <v>23</v>
      </c>
      <c r="B33" s="30" t="s">
        <v>22</v>
      </c>
      <c r="C33" s="28"/>
      <c r="D33" s="28"/>
      <c r="E33" s="28"/>
      <c r="F33" s="29">
        <f t="shared" si="0"/>
        <v>0</v>
      </c>
      <c r="G33" s="17"/>
      <c r="H33" s="14"/>
      <c r="I33" s="14"/>
      <c r="J33" s="14"/>
    </row>
    <row r="34" spans="1:10" ht="23.25">
      <c r="A34" s="27">
        <v>24</v>
      </c>
      <c r="B34" s="30" t="s">
        <v>39</v>
      </c>
      <c r="C34" s="28">
        <v>545</v>
      </c>
      <c r="D34" s="28"/>
      <c r="E34" s="28"/>
      <c r="F34" s="29">
        <f t="shared" si="0"/>
        <v>545</v>
      </c>
      <c r="G34" s="17"/>
      <c r="H34" s="14"/>
      <c r="I34" s="14"/>
      <c r="J34" s="14"/>
    </row>
    <row r="35" spans="1:10" ht="23.25">
      <c r="A35" s="27">
        <v>25</v>
      </c>
      <c r="B35" s="30" t="s">
        <v>40</v>
      </c>
      <c r="C35" s="28"/>
      <c r="D35" s="28"/>
      <c r="E35" s="28">
        <v>7975</v>
      </c>
      <c r="F35" s="29">
        <f t="shared" si="0"/>
        <v>7975</v>
      </c>
      <c r="G35" s="17"/>
      <c r="H35" s="14"/>
      <c r="I35" s="14"/>
      <c r="J35" s="14"/>
    </row>
    <row r="36" spans="1:10" ht="23.25">
      <c r="A36" s="27">
        <v>26</v>
      </c>
      <c r="B36" s="30" t="s">
        <v>71</v>
      </c>
      <c r="C36" s="28"/>
      <c r="D36" s="28"/>
      <c r="E36" s="28"/>
      <c r="F36" s="29">
        <f t="shared" si="0"/>
        <v>0</v>
      </c>
      <c r="G36" s="17"/>
      <c r="H36" s="14"/>
      <c r="I36" s="14"/>
      <c r="J36" s="14"/>
    </row>
    <row r="37" spans="1:10" ht="23.25">
      <c r="A37" s="27">
        <v>27</v>
      </c>
      <c r="B37" s="30" t="s">
        <v>23</v>
      </c>
      <c r="C37" s="28">
        <f>4980+13771</f>
        <v>18751</v>
      </c>
      <c r="D37" s="28"/>
      <c r="E37" s="28">
        <f>26650+4500</f>
        <v>31150</v>
      </c>
      <c r="F37" s="29">
        <f t="shared" si="0"/>
        <v>49901</v>
      </c>
      <c r="G37" s="17"/>
      <c r="H37" s="14"/>
      <c r="I37" s="14"/>
      <c r="J37" s="14"/>
    </row>
    <row r="38" spans="1:10" ht="23.25">
      <c r="A38" s="27">
        <v>28</v>
      </c>
      <c r="B38" s="30" t="s">
        <v>24</v>
      </c>
      <c r="C38" s="28"/>
      <c r="D38" s="28"/>
      <c r="E38" s="28"/>
      <c r="F38" s="29">
        <f t="shared" si="0"/>
        <v>0</v>
      </c>
      <c r="G38" s="17"/>
      <c r="H38" s="14"/>
      <c r="I38" s="14"/>
      <c r="J38" s="14"/>
    </row>
    <row r="39" spans="1:10" ht="20.25" customHeight="1">
      <c r="A39" s="27">
        <v>29</v>
      </c>
      <c r="B39" s="30" t="s">
        <v>25</v>
      </c>
      <c r="C39" s="28">
        <v>35893</v>
      </c>
      <c r="D39" s="28"/>
      <c r="E39" s="28"/>
      <c r="F39" s="29">
        <f t="shared" si="0"/>
        <v>35893</v>
      </c>
      <c r="G39" s="17"/>
      <c r="H39" s="14"/>
      <c r="I39" s="14"/>
      <c r="J39" s="14"/>
    </row>
    <row r="40" spans="1:10" ht="23.25">
      <c r="A40" s="27">
        <v>30</v>
      </c>
      <c r="B40" s="30" t="s">
        <v>26</v>
      </c>
      <c r="C40" s="28">
        <v>1352</v>
      </c>
      <c r="D40" s="28"/>
      <c r="E40" s="28">
        <v>22000</v>
      </c>
      <c r="F40" s="29">
        <f t="shared" si="0"/>
        <v>23352</v>
      </c>
      <c r="G40" s="17"/>
      <c r="H40" s="14"/>
      <c r="I40" s="14"/>
      <c r="J40" s="14"/>
    </row>
    <row r="41" spans="1:10" ht="23.25">
      <c r="A41" s="27">
        <v>31</v>
      </c>
      <c r="B41" s="30" t="s">
        <v>35</v>
      </c>
      <c r="C41" s="28"/>
      <c r="D41" s="28"/>
      <c r="E41" s="28"/>
      <c r="F41" s="29">
        <f t="shared" si="0"/>
        <v>0</v>
      </c>
      <c r="G41" s="17"/>
      <c r="H41" s="14"/>
      <c r="I41" s="14"/>
      <c r="J41" s="14"/>
    </row>
    <row r="42" spans="1:10" ht="23.25">
      <c r="A42" s="27">
        <v>32</v>
      </c>
      <c r="B42" s="30" t="s">
        <v>41</v>
      </c>
      <c r="C42" s="28"/>
      <c r="D42" s="28"/>
      <c r="E42" s="28"/>
      <c r="F42" s="29">
        <f t="shared" si="0"/>
        <v>0</v>
      </c>
      <c r="G42" s="17"/>
      <c r="H42" s="14"/>
      <c r="I42" s="14"/>
      <c r="J42" s="35" t="s">
        <v>76</v>
      </c>
    </row>
    <row r="43" spans="1:10" ht="23.25">
      <c r="A43" s="27">
        <v>33</v>
      </c>
      <c r="B43" s="30" t="s">
        <v>27</v>
      </c>
      <c r="C43" s="28">
        <f>53700+7382.5</f>
        <v>61082.5</v>
      </c>
      <c r="D43" s="28"/>
      <c r="E43" s="28">
        <v>29900</v>
      </c>
      <c r="F43" s="29">
        <f t="shared" si="0"/>
        <v>90982.5</v>
      </c>
      <c r="G43" s="17"/>
      <c r="H43" s="14"/>
      <c r="I43" s="14"/>
      <c r="J43" s="14"/>
    </row>
    <row r="44" spans="1:10" ht="23.25">
      <c r="A44" s="27">
        <v>34</v>
      </c>
      <c r="B44" s="30" t="s">
        <v>37</v>
      </c>
      <c r="C44" s="28"/>
      <c r="D44" s="28"/>
      <c r="E44" s="28"/>
      <c r="F44" s="29">
        <f t="shared" si="0"/>
        <v>0</v>
      </c>
      <c r="G44" s="17"/>
      <c r="H44" s="14"/>
      <c r="I44" s="14"/>
      <c r="J44" s="14"/>
    </row>
    <row r="45" spans="1:10" ht="23.25">
      <c r="A45" s="27">
        <v>35</v>
      </c>
      <c r="B45" s="30" t="s">
        <v>28</v>
      </c>
      <c r="C45" s="28"/>
      <c r="D45" s="28"/>
      <c r="E45" s="28"/>
      <c r="F45" s="29">
        <f t="shared" si="0"/>
        <v>0</v>
      </c>
      <c r="G45" s="17"/>
      <c r="H45" s="14"/>
      <c r="I45" s="14"/>
      <c r="J45" s="14"/>
    </row>
    <row r="46" spans="1:10" ht="23.25">
      <c r="A46" s="27">
        <v>36</v>
      </c>
      <c r="B46" s="30" t="s">
        <v>29</v>
      </c>
      <c r="C46" s="28">
        <v>1031</v>
      </c>
      <c r="D46" s="28"/>
      <c r="E46" s="28"/>
      <c r="F46" s="29">
        <f t="shared" si="0"/>
        <v>1031</v>
      </c>
      <c r="G46" s="17"/>
      <c r="H46" s="14"/>
      <c r="I46" s="14"/>
      <c r="J46" s="14"/>
    </row>
    <row r="47" spans="1:10" ht="23.25">
      <c r="A47" s="27">
        <v>37</v>
      </c>
      <c r="B47" s="30" t="s">
        <v>34</v>
      </c>
      <c r="C47" s="28">
        <v>3561</v>
      </c>
      <c r="D47" s="28"/>
      <c r="E47" s="28"/>
      <c r="F47" s="29">
        <f t="shared" si="0"/>
        <v>3561</v>
      </c>
      <c r="G47" s="17"/>
      <c r="H47" s="14"/>
      <c r="I47" s="14"/>
      <c r="J47" s="14"/>
    </row>
    <row r="48" spans="1:10" ht="23.25">
      <c r="A48" s="27">
        <v>38</v>
      </c>
      <c r="B48" s="30" t="s">
        <v>38</v>
      </c>
      <c r="C48" s="28">
        <v>2700</v>
      </c>
      <c r="D48" s="28"/>
      <c r="E48" s="28"/>
      <c r="F48" s="29">
        <f t="shared" si="0"/>
        <v>2700</v>
      </c>
      <c r="G48" s="17"/>
      <c r="H48" s="14"/>
      <c r="I48" s="14"/>
      <c r="J48" s="14"/>
    </row>
    <row r="49" spans="1:10" ht="23.25">
      <c r="A49" s="27">
        <v>39</v>
      </c>
      <c r="B49" s="30" t="s">
        <v>30</v>
      </c>
      <c r="C49" s="28"/>
      <c r="D49" s="28"/>
      <c r="E49" s="28"/>
      <c r="F49" s="29">
        <f t="shared" si="0"/>
        <v>0</v>
      </c>
      <c r="G49" s="17"/>
      <c r="H49" s="14"/>
      <c r="I49" s="14"/>
      <c r="J49" s="14"/>
    </row>
    <row r="50" spans="1:10" ht="23.25">
      <c r="A50" s="27">
        <v>40</v>
      </c>
      <c r="B50" s="30" t="s">
        <v>31</v>
      </c>
      <c r="C50" s="28"/>
      <c r="D50" s="28"/>
      <c r="E50" s="28"/>
      <c r="F50" s="29">
        <f t="shared" si="0"/>
        <v>0</v>
      </c>
      <c r="G50" s="17"/>
      <c r="H50" s="14"/>
      <c r="I50" s="14"/>
      <c r="J50" s="14"/>
    </row>
    <row r="51" spans="1:10" ht="23.25">
      <c r="A51" s="27">
        <v>41</v>
      </c>
      <c r="B51" s="30" t="s">
        <v>32</v>
      </c>
      <c r="C51" s="28"/>
      <c r="D51" s="28"/>
      <c r="E51" s="28"/>
      <c r="F51" s="29">
        <f t="shared" si="0"/>
        <v>0</v>
      </c>
      <c r="G51" s="17"/>
      <c r="H51" s="14"/>
      <c r="I51" s="14"/>
      <c r="J51" s="14"/>
    </row>
    <row r="52" spans="1:10" ht="23.25">
      <c r="A52" s="27">
        <v>42</v>
      </c>
      <c r="B52" s="30" t="s">
        <v>72</v>
      </c>
      <c r="C52" s="28"/>
      <c r="D52" s="28"/>
      <c r="E52" s="28"/>
      <c r="F52" s="29">
        <f t="shared" si="0"/>
        <v>0</v>
      </c>
      <c r="G52" s="17"/>
      <c r="H52" s="14"/>
      <c r="I52" s="14"/>
      <c r="J52" s="14"/>
    </row>
    <row r="53" spans="1:10" ht="23.25">
      <c r="A53" s="27">
        <v>43</v>
      </c>
      <c r="B53" s="30" t="s">
        <v>48</v>
      </c>
      <c r="C53" s="28">
        <v>24041.5</v>
      </c>
      <c r="D53" s="28"/>
      <c r="E53" s="28"/>
      <c r="F53" s="29">
        <f t="shared" si="0"/>
        <v>24041.5</v>
      </c>
      <c r="G53" s="17"/>
      <c r="H53" s="14"/>
      <c r="I53" s="14"/>
      <c r="J53" s="14"/>
    </row>
    <row r="54" spans="1:10" ht="23.25">
      <c r="A54" s="27">
        <v>44</v>
      </c>
      <c r="B54" s="30" t="s">
        <v>49</v>
      </c>
      <c r="C54" s="28">
        <v>14674.5</v>
      </c>
      <c r="D54" s="28"/>
      <c r="E54" s="28"/>
      <c r="F54" s="29">
        <f t="shared" si="0"/>
        <v>14674.5</v>
      </c>
      <c r="G54" s="17"/>
      <c r="H54" s="14"/>
      <c r="I54" s="14"/>
      <c r="J54" s="14"/>
    </row>
    <row r="55" spans="1:10" ht="23.25">
      <c r="A55" s="27">
        <v>45</v>
      </c>
      <c r="B55" s="30" t="s">
        <v>50</v>
      </c>
      <c r="C55" s="28">
        <v>312</v>
      </c>
      <c r="D55" s="28"/>
      <c r="E55" s="28">
        <v>6800</v>
      </c>
      <c r="F55" s="29">
        <f t="shared" si="0"/>
        <v>7112</v>
      </c>
      <c r="G55" s="17"/>
      <c r="H55" s="14"/>
      <c r="I55" s="14"/>
      <c r="J55" s="14"/>
    </row>
    <row r="56" spans="1:10" ht="23.25">
      <c r="A56" s="27">
        <v>46</v>
      </c>
      <c r="B56" s="30" t="s">
        <v>51</v>
      </c>
      <c r="C56" s="28">
        <v>2335</v>
      </c>
      <c r="D56" s="28"/>
      <c r="E56" s="28">
        <v>16200</v>
      </c>
      <c r="F56" s="29">
        <f t="shared" si="0"/>
        <v>18535</v>
      </c>
      <c r="G56" s="17"/>
      <c r="H56" s="14"/>
      <c r="I56" s="14"/>
      <c r="J56" s="14"/>
    </row>
    <row r="57" spans="1:10" ht="23.25">
      <c r="A57" s="27">
        <v>47</v>
      </c>
      <c r="B57" s="30" t="s">
        <v>52</v>
      </c>
      <c r="C57" s="28">
        <v>4572.5</v>
      </c>
      <c r="D57" s="28"/>
      <c r="E57" s="28">
        <v>6800</v>
      </c>
      <c r="F57" s="29">
        <f t="shared" si="0"/>
        <v>11372.5</v>
      </c>
      <c r="G57" s="17"/>
      <c r="H57" s="14"/>
      <c r="I57" s="14"/>
      <c r="J57" s="14"/>
    </row>
    <row r="58" spans="1:10" ht="23.25">
      <c r="A58" s="27">
        <v>48</v>
      </c>
      <c r="B58" s="30" t="s">
        <v>53</v>
      </c>
      <c r="C58" s="28">
        <v>15403</v>
      </c>
      <c r="D58" s="28">
        <v>7439</v>
      </c>
      <c r="E58" s="28">
        <v>25500</v>
      </c>
      <c r="F58" s="29">
        <f t="shared" si="0"/>
        <v>48342</v>
      </c>
      <c r="G58" s="17"/>
      <c r="H58" s="14"/>
      <c r="I58" s="14"/>
      <c r="J58" s="14"/>
    </row>
    <row r="59" spans="1:10" ht="23.25">
      <c r="A59" s="27">
        <v>49</v>
      </c>
      <c r="B59" s="30" t="s">
        <v>54</v>
      </c>
      <c r="C59" s="28"/>
      <c r="D59" s="28"/>
      <c r="E59" s="28">
        <v>20600</v>
      </c>
      <c r="F59" s="29">
        <f t="shared" si="0"/>
        <v>20600</v>
      </c>
      <c r="G59" s="17"/>
      <c r="H59" s="14"/>
      <c r="I59" s="14"/>
      <c r="J59" s="14"/>
    </row>
    <row r="60" spans="1:10" ht="23.25">
      <c r="A60" s="27">
        <v>50</v>
      </c>
      <c r="B60" s="30" t="s">
        <v>55</v>
      </c>
      <c r="C60" s="28">
        <f>8742+14198</f>
        <v>22940</v>
      </c>
      <c r="D60" s="28"/>
      <c r="E60" s="28">
        <v>5400</v>
      </c>
      <c r="F60" s="29">
        <f t="shared" si="0"/>
        <v>28340</v>
      </c>
      <c r="G60" s="17"/>
      <c r="H60" s="14"/>
      <c r="I60" s="14"/>
      <c r="J60" s="14"/>
    </row>
    <row r="61" spans="1:10" ht="23.25">
      <c r="A61" s="27">
        <v>51</v>
      </c>
      <c r="B61" s="30" t="s">
        <v>56</v>
      </c>
      <c r="C61" s="28">
        <v>3483</v>
      </c>
      <c r="D61" s="28"/>
      <c r="E61" s="28"/>
      <c r="F61" s="29">
        <f t="shared" si="0"/>
        <v>3483</v>
      </c>
      <c r="G61" s="17"/>
      <c r="H61" s="14"/>
      <c r="I61" s="14"/>
      <c r="J61" s="14"/>
    </row>
    <row r="62" spans="1:10" ht="23.25">
      <c r="A62" s="27">
        <v>52</v>
      </c>
      <c r="B62" s="30" t="s">
        <v>57</v>
      </c>
      <c r="C62" s="28">
        <f>2722+3399</f>
        <v>6121</v>
      </c>
      <c r="D62" s="28"/>
      <c r="E62" s="28">
        <v>1700</v>
      </c>
      <c r="F62" s="29">
        <f t="shared" si="0"/>
        <v>7821</v>
      </c>
      <c r="G62" s="17"/>
      <c r="H62" s="14"/>
      <c r="I62" s="14"/>
      <c r="J62" s="14"/>
    </row>
    <row r="63" spans="1:10" ht="23.25">
      <c r="A63" s="27">
        <v>53</v>
      </c>
      <c r="B63" s="30" t="s">
        <v>74</v>
      </c>
      <c r="C63" s="28"/>
      <c r="D63" s="28"/>
      <c r="E63" s="28">
        <v>25000</v>
      </c>
      <c r="F63" s="29">
        <f t="shared" si="0"/>
        <v>25000</v>
      </c>
      <c r="G63" s="17"/>
      <c r="H63" s="14"/>
      <c r="I63" s="14"/>
      <c r="J63" s="14"/>
    </row>
    <row r="64" spans="1:10" ht="23.25">
      <c r="A64" s="27">
        <v>54</v>
      </c>
      <c r="B64" s="30" t="s">
        <v>58</v>
      </c>
      <c r="C64" s="28">
        <v>9054</v>
      </c>
      <c r="D64" s="28"/>
      <c r="E64" s="28">
        <v>15050</v>
      </c>
      <c r="F64" s="29">
        <f t="shared" si="0"/>
        <v>24104</v>
      </c>
      <c r="G64" s="17"/>
      <c r="H64" s="14"/>
      <c r="I64" s="14"/>
      <c r="J64" s="14"/>
    </row>
    <row r="65" spans="1:10" ht="23.25">
      <c r="A65" s="27">
        <v>55</v>
      </c>
      <c r="B65" s="30" t="s">
        <v>70</v>
      </c>
      <c r="C65" s="31"/>
      <c r="D65" s="28"/>
      <c r="E65" s="31">
        <v>25000</v>
      </c>
      <c r="F65" s="29">
        <f>SUM(C65:E65)</f>
        <v>25000</v>
      </c>
      <c r="G65" s="17"/>
      <c r="H65" s="14"/>
      <c r="I65" s="14"/>
      <c r="J65" s="14"/>
    </row>
    <row r="66" spans="1:10" ht="23.25">
      <c r="A66" s="27">
        <v>56</v>
      </c>
      <c r="B66" s="30" t="s">
        <v>59</v>
      </c>
      <c r="C66" s="28">
        <v>3000</v>
      </c>
      <c r="D66" s="28"/>
      <c r="E66" s="28"/>
      <c r="F66" s="29">
        <f t="shared" si="0"/>
        <v>3000</v>
      </c>
      <c r="G66" s="17"/>
      <c r="H66" s="14"/>
      <c r="I66" s="14"/>
      <c r="J66" s="14"/>
    </row>
    <row r="67" spans="1:10" ht="23.25">
      <c r="A67" s="27">
        <v>57</v>
      </c>
      <c r="B67" s="30" t="s">
        <v>75</v>
      </c>
      <c r="C67" s="28">
        <v>31798</v>
      </c>
      <c r="D67" s="28"/>
      <c r="E67" s="28">
        <v>12500</v>
      </c>
      <c r="F67" s="29">
        <f t="shared" si="0"/>
        <v>44298</v>
      </c>
      <c r="G67" s="17"/>
      <c r="H67" s="14"/>
      <c r="I67" s="14"/>
      <c r="J67" s="14"/>
    </row>
    <row r="68" spans="1:10" ht="23.25">
      <c r="A68" s="27">
        <v>58</v>
      </c>
      <c r="B68" s="30" t="s">
        <v>69</v>
      </c>
      <c r="C68" s="28"/>
      <c r="D68" s="28"/>
      <c r="E68" s="28"/>
      <c r="F68" s="29">
        <f t="shared" si="0"/>
        <v>0</v>
      </c>
      <c r="G68" s="17"/>
      <c r="H68" s="14"/>
      <c r="I68" s="14"/>
      <c r="J68" s="14"/>
    </row>
    <row r="69" spans="1:10" ht="23.25">
      <c r="A69" s="27">
        <v>59</v>
      </c>
      <c r="B69" s="30" t="s">
        <v>60</v>
      </c>
      <c r="C69" s="28"/>
      <c r="D69" s="28"/>
      <c r="E69" s="28"/>
      <c r="F69" s="29">
        <f t="shared" si="0"/>
        <v>0</v>
      </c>
      <c r="G69" s="17"/>
      <c r="H69" s="14"/>
      <c r="I69" s="14"/>
      <c r="J69" s="14"/>
    </row>
    <row r="70" spans="1:10" ht="23.25">
      <c r="A70" s="27">
        <v>60</v>
      </c>
      <c r="B70" s="30" t="s">
        <v>61</v>
      </c>
      <c r="C70" s="28">
        <v>8914</v>
      </c>
      <c r="D70" s="28"/>
      <c r="E70" s="28">
        <f>2400+6600</f>
        <v>9000</v>
      </c>
      <c r="F70" s="29">
        <f t="shared" si="0"/>
        <v>17914</v>
      </c>
      <c r="G70" s="17"/>
      <c r="H70" s="14"/>
      <c r="I70" s="14"/>
      <c r="J70" s="14"/>
    </row>
    <row r="71" spans="1:10" ht="23.25">
      <c r="A71" s="27">
        <v>61</v>
      </c>
      <c r="B71" s="30" t="s">
        <v>62</v>
      </c>
      <c r="C71" s="28"/>
      <c r="D71" s="28"/>
      <c r="E71" s="28"/>
      <c r="F71" s="29">
        <f t="shared" si="0"/>
        <v>0</v>
      </c>
      <c r="G71" s="17"/>
      <c r="H71" s="14"/>
      <c r="I71" s="14"/>
      <c r="J71" s="14"/>
    </row>
    <row r="72" spans="1:10" ht="23.25">
      <c r="A72" s="27">
        <v>62</v>
      </c>
      <c r="B72" s="30" t="s">
        <v>63</v>
      </c>
      <c r="C72" s="28">
        <v>34152</v>
      </c>
      <c r="D72" s="28"/>
      <c r="E72" s="28">
        <f>2400+42300</f>
        <v>44700</v>
      </c>
      <c r="F72" s="29">
        <f t="shared" si="0"/>
        <v>78852</v>
      </c>
      <c r="G72" s="17"/>
      <c r="H72" s="14"/>
      <c r="I72" s="14"/>
      <c r="J72" s="14"/>
    </row>
    <row r="73" spans="1:10" ht="23.25">
      <c r="A73" s="27">
        <v>63</v>
      </c>
      <c r="B73" s="30" t="s">
        <v>64</v>
      </c>
      <c r="C73" s="28">
        <v>32359</v>
      </c>
      <c r="D73" s="28"/>
      <c r="E73" s="28">
        <v>12300</v>
      </c>
      <c r="F73" s="29">
        <f t="shared" si="0"/>
        <v>44659</v>
      </c>
      <c r="G73" s="17"/>
      <c r="H73" s="14"/>
      <c r="I73" s="14"/>
      <c r="J73" s="14"/>
    </row>
    <row r="74" spans="1:10" ht="23.25">
      <c r="A74" s="27">
        <v>64</v>
      </c>
      <c r="B74" s="30" t="s">
        <v>68</v>
      </c>
      <c r="C74" s="28">
        <v>3192.5</v>
      </c>
      <c r="D74" s="28"/>
      <c r="E74" s="28"/>
      <c r="F74" s="29">
        <f t="shared" si="0"/>
        <v>3192.5</v>
      </c>
      <c r="G74" s="17"/>
      <c r="H74" s="14"/>
      <c r="I74" s="14"/>
      <c r="J74" s="14"/>
    </row>
    <row r="75" spans="1:10" ht="23.25">
      <c r="A75" s="27">
        <v>65</v>
      </c>
      <c r="B75" s="30" t="s">
        <v>66</v>
      </c>
      <c r="C75" s="28">
        <f>1303.75+2919.5</f>
        <v>4223.25</v>
      </c>
      <c r="D75" s="28"/>
      <c r="E75" s="28">
        <v>14900</v>
      </c>
      <c r="F75" s="29">
        <f t="shared" si="0"/>
        <v>19123.25</v>
      </c>
      <c r="G75" s="17"/>
      <c r="H75" s="14"/>
      <c r="I75" s="14"/>
      <c r="J75" s="14"/>
    </row>
    <row r="76" spans="1:10" ht="23.25">
      <c r="A76" s="27">
        <v>66</v>
      </c>
      <c r="B76" s="30" t="s">
        <v>67</v>
      </c>
      <c r="C76" s="28">
        <v>33984</v>
      </c>
      <c r="D76" s="28"/>
      <c r="E76" s="28"/>
      <c r="F76" s="29">
        <f>C76+D76+E76</f>
        <v>33984</v>
      </c>
      <c r="G76" s="17"/>
      <c r="H76" s="14"/>
      <c r="I76" s="14"/>
      <c r="J76" s="14"/>
    </row>
    <row r="77" spans="1:10" ht="23.25">
      <c r="A77" s="27"/>
      <c r="B77" s="33" t="s">
        <v>65</v>
      </c>
      <c r="C77" s="28">
        <f>SUM(C11:C76)</f>
        <v>601045.25</v>
      </c>
      <c r="D77" s="28">
        <f>SUM(D11:D76)</f>
        <v>22069</v>
      </c>
      <c r="E77" s="28">
        <f>SUM(E11:E76)</f>
        <v>619031</v>
      </c>
      <c r="F77" s="28">
        <f>SUM(F11:F76)</f>
        <v>1242145.25</v>
      </c>
      <c r="G77" s="17"/>
      <c r="H77" s="20"/>
      <c r="I77" s="14"/>
      <c r="J77" s="14"/>
    </row>
    <row r="78" spans="1:10" ht="23.25">
      <c r="A78" s="27"/>
      <c r="B78" s="34" t="s">
        <v>44</v>
      </c>
      <c r="C78" s="28"/>
      <c r="D78" s="28"/>
      <c r="E78" s="28"/>
      <c r="F78" s="28"/>
      <c r="G78" s="22"/>
      <c r="H78" s="23"/>
      <c r="I78" s="23"/>
      <c r="J78" s="23">
        <f>SUM(G78:I78)</f>
        <v>0</v>
      </c>
    </row>
    <row r="79" spans="1:10" ht="23.25">
      <c r="A79" s="15"/>
      <c r="B79" s="21"/>
      <c r="C79" s="16"/>
      <c r="D79" s="16"/>
      <c r="E79" s="16"/>
      <c r="F79" s="16"/>
      <c r="G79" s="17" t="s">
        <v>45</v>
      </c>
      <c r="H79" s="17" t="s">
        <v>45</v>
      </c>
      <c r="I79" s="17" t="s">
        <v>45</v>
      </c>
      <c r="J79" s="17" t="s">
        <v>45</v>
      </c>
    </row>
    <row r="80" spans="1:10" ht="23.25">
      <c r="A80" s="15"/>
      <c r="B80" s="21"/>
      <c r="C80" s="16"/>
      <c r="D80" s="16"/>
      <c r="E80" s="16"/>
      <c r="F80" s="16"/>
      <c r="G80" s="17" t="s">
        <v>45</v>
      </c>
      <c r="H80" s="19"/>
      <c r="I80" s="17"/>
      <c r="J80" s="17"/>
    </row>
    <row r="81" spans="1:10" ht="25.5" customHeight="1">
      <c r="A81" s="15"/>
      <c r="B81" s="24"/>
      <c r="C81" s="16"/>
      <c r="D81" s="16" t="s">
        <v>45</v>
      </c>
      <c r="E81" s="16"/>
      <c r="F81" s="16"/>
      <c r="G81" s="17"/>
      <c r="H81" s="17"/>
      <c r="I81" s="17"/>
      <c r="J81" s="17"/>
    </row>
    <row r="82" spans="1:6" ht="25.5" customHeight="1">
      <c r="A82" s="1"/>
      <c r="B82" s="4"/>
      <c r="C82" s="6"/>
      <c r="D82" s="6"/>
      <c r="E82" s="6"/>
      <c r="F82" s="6"/>
    </row>
    <row r="83" spans="1:10" ht="21.75">
      <c r="A83" s="1"/>
      <c r="B83" s="1"/>
      <c r="C83" s="6"/>
      <c r="D83" s="6"/>
      <c r="E83" s="6"/>
      <c r="F83" s="6"/>
      <c r="J83" s="13"/>
    </row>
    <row r="84" spans="1:6" ht="21.75">
      <c r="A84" s="1"/>
      <c r="B84" s="1"/>
      <c r="C84" s="6"/>
      <c r="D84" s="6"/>
      <c r="E84" s="6"/>
      <c r="F84" s="6"/>
    </row>
    <row r="85" spans="1:10" ht="22.5">
      <c r="A85" s="1"/>
      <c r="B85" s="1"/>
      <c r="C85" s="6"/>
      <c r="D85" s="6"/>
      <c r="E85" s="6"/>
      <c r="F85" s="6"/>
      <c r="G85" s="7"/>
      <c r="H85" s="7"/>
      <c r="I85" s="7"/>
      <c r="J85" s="7"/>
    </row>
    <row r="86" spans="1:10" ht="22.5" customHeight="1">
      <c r="A86" s="1"/>
      <c r="B86" s="1"/>
      <c r="C86" s="6"/>
      <c r="D86" s="6"/>
      <c r="E86" s="6"/>
      <c r="F86" s="6"/>
      <c r="G86" s="8"/>
      <c r="H86" s="8"/>
      <c r="I86" s="8"/>
      <c r="J86" s="8"/>
    </row>
    <row r="87" spans="7:10" ht="21.75">
      <c r="G87" s="9"/>
      <c r="H87" s="9"/>
      <c r="I87" s="9"/>
      <c r="J87" s="9"/>
    </row>
    <row r="88" spans="7:10" ht="21.75">
      <c r="G88" s="9"/>
      <c r="H88" s="9"/>
      <c r="I88" s="9"/>
      <c r="J88" s="9"/>
    </row>
    <row r="89" spans="2:10" ht="21.75">
      <c r="B89" s="3"/>
      <c r="C89" s="11"/>
      <c r="D89" s="11"/>
      <c r="E89" s="11"/>
      <c r="F89" s="11"/>
      <c r="G89" s="10"/>
      <c r="H89" s="10"/>
      <c r="I89" s="10"/>
      <c r="J89" s="10"/>
    </row>
  </sheetData>
  <sheetProtection/>
  <mergeCells count="2">
    <mergeCell ref="A1:F1"/>
    <mergeCell ref="A2:F2"/>
  </mergeCells>
  <printOptions/>
  <pageMargins left="0.5905511811023623" right="0" top="0.5905511811023623" bottom="0.5905511811023623" header="0.5118110236220472" footer="0.5118110236220472"/>
  <pageSetup horizontalDpi="180" verticalDpi="180" orientation="portrait" paperSize="9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G16" sqref="G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2016-08-30T01:04:12Z</cp:lastPrinted>
  <dcterms:created xsi:type="dcterms:W3CDTF">2004-02-20T04:43:38Z</dcterms:created>
  <dcterms:modified xsi:type="dcterms:W3CDTF">2017-11-30T02:55:55Z</dcterms:modified>
  <cp:category/>
  <cp:version/>
  <cp:contentType/>
  <cp:contentStatus/>
</cp:coreProperties>
</file>